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61\Desktop\EVSG\"/>
    </mc:Choice>
  </mc:AlternateContent>
  <xr:revisionPtr revIDLastSave="0" documentId="8_{E3D63C01-F93E-479C-8778-F1D96C98A77D}" xr6:coauthVersionLast="47" xr6:coauthVersionMax="47" xr10:uidLastSave="{00000000-0000-0000-0000-000000000000}"/>
  <bookViews>
    <workbookView xWindow="-120" yWindow="-120" windowWidth="29040" windowHeight="15840" xr2:uid="{99726B18-4AD2-4658-BA20-5FCDE31FD884}"/>
  </bookViews>
  <sheets>
    <sheet name="EVSG" sheetId="1" r:id="rId1"/>
  </sheets>
  <definedNames>
    <definedName name="_xlnm.Print_Area" localSheetId="0">EVSG!$A$1:$H$67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H54" i="1" s="1"/>
  <c r="K11" i="1"/>
  <c r="K43" i="1"/>
  <c r="K18" i="1"/>
  <c r="L43" i="1"/>
  <c r="L42" i="1"/>
  <c r="L41" i="1"/>
  <c r="L40" i="1"/>
  <c r="L39" i="1"/>
  <c r="L38" i="1"/>
  <c r="L37" i="1"/>
  <c r="L36" i="1"/>
  <c r="L35" i="1"/>
  <c r="K37" i="1"/>
  <c r="K36" i="1"/>
  <c r="E37" i="1"/>
  <c r="E36" i="1"/>
  <c r="C38" i="1"/>
  <c r="C39" i="1"/>
  <c r="K29" i="1"/>
  <c r="K28" i="1"/>
  <c r="H55" i="1" s="1"/>
  <c r="K38" i="1"/>
  <c r="K39" i="1"/>
  <c r="K40" i="1"/>
  <c r="K41" i="1"/>
  <c r="K42" i="1"/>
  <c r="E35" i="1"/>
  <c r="K35" i="1"/>
  <c r="H56" i="1" s="1"/>
  <c r="K10" i="1"/>
  <c r="K13" i="1"/>
  <c r="K14" i="1"/>
  <c r="K15" i="1"/>
  <c r="K16" i="1"/>
  <c r="K17" i="1"/>
  <c r="K47" i="1"/>
  <c r="K48" i="1"/>
  <c r="K49" i="1"/>
  <c r="H57" i="1" s="1"/>
  <c r="K51" i="1"/>
  <c r="C40" i="1"/>
  <c r="C41" i="1"/>
  <c r="C42" i="1" s="1"/>
  <c r="E39" i="1"/>
  <c r="E38" i="1"/>
  <c r="E40" i="1"/>
  <c r="E41" i="1"/>
  <c r="E42" i="1" l="1"/>
  <c r="C43" i="1"/>
  <c r="E43" i="1" s="1"/>
  <c r="F58" i="1"/>
</calcChain>
</file>

<file path=xl/sharedStrings.xml><?xml version="1.0" encoding="utf-8"?>
<sst xmlns="http://schemas.openxmlformats.org/spreadsheetml/2006/main" count="58" uniqueCount="50">
  <si>
    <t>A</t>
  </si>
  <si>
    <t>Niederspannungsanschluss</t>
  </si>
  <si>
    <t>ab</t>
  </si>
  <si>
    <t>bezugsberechtigte Leistung</t>
  </si>
  <si>
    <t>bis</t>
  </si>
  <si>
    <t>Mittelspannungsanschluss</t>
  </si>
  <si>
    <t>Netzkosten in CHF/A</t>
  </si>
  <si>
    <t>Ansätze für Apparatemontage / Abänderung</t>
  </si>
  <si>
    <t>Netzkostenbeitrag</t>
  </si>
  <si>
    <t>max. Absicherung</t>
  </si>
  <si>
    <t>Kabelleitung Querschnitt</t>
  </si>
  <si>
    <t>Mehrlängenbetrag</t>
  </si>
  <si>
    <t>mm2</t>
  </si>
  <si>
    <t>exkl. MWSt.</t>
  </si>
  <si>
    <t>3x25/25 Cu</t>
  </si>
  <si>
    <t>3x50/50 Cu</t>
  </si>
  <si>
    <t>3x95/95 Cu</t>
  </si>
  <si>
    <t>3x150/150 Cu</t>
  </si>
  <si>
    <t>3x240/240 Cu</t>
  </si>
  <si>
    <t>Netzanschlussbeiträge bis 20m Kabellänge (exkl. HAK)</t>
  </si>
  <si>
    <t>Basis</t>
  </si>
  <si>
    <t>Mehrleistung</t>
  </si>
  <si>
    <t>Länge Zuleitung [m]</t>
  </si>
  <si>
    <t>Ansätze für Hausanschlusskasten (Eigentum Kunde)</t>
  </si>
  <si>
    <t>Anschlussicherung</t>
  </si>
  <si>
    <t>25 bis 60A</t>
  </si>
  <si>
    <t>80 bis 160A</t>
  </si>
  <si>
    <t>180 bis 250A</t>
  </si>
  <si>
    <t>Hausanschlusskasten im Haus zusätzlich</t>
  </si>
  <si>
    <t>CHF/exkl. MWSt.</t>
  </si>
  <si>
    <t>Gesamtkosten Netzanschluss</t>
  </si>
  <si>
    <t>Kostenkalkulation</t>
  </si>
  <si>
    <t>gewünschte Anschlusssicherung</t>
  </si>
  <si>
    <t>Auswahl: x</t>
  </si>
  <si>
    <t>Kunde:</t>
  </si>
  <si>
    <t>Objekt:</t>
  </si>
  <si>
    <t>Neumontage Steuerapparat/Zähler</t>
  </si>
  <si>
    <t>Abänderung Steuerapparat/Zähler</t>
  </si>
  <si>
    <t>Total 
exkl. MWSt.</t>
  </si>
  <si>
    <t>Netzanschlussbeitrag</t>
  </si>
  <si>
    <t>Apparatemontage</t>
  </si>
  <si>
    <t>Hausanschlusskasten</t>
  </si>
  <si>
    <t>Wir die Grösse der Anschlusssicherung nicht erhöht, sind keine weiteren Beträge fällig. Elektroheizungen, sowie Geräte</t>
  </si>
  <si>
    <t>und Anlagen, welche Oberschwingungen und/oder Spannungsänderungen verursachen, sind nach wie vor bewilligungspflichtig.</t>
  </si>
  <si>
    <t>Anzahl Stk.</t>
  </si>
  <si>
    <t>auf Anfrage</t>
  </si>
  <si>
    <t>Anschlusskostenberechnung Elektrizitätsversorgung Saas-Grund</t>
  </si>
  <si>
    <t>315A</t>
  </si>
  <si>
    <t>Kostenbeitrag für den Anschluss elektrischer Raumheizungen, Wärmepumpen und 
Wärme-, Kraft-, Kopplungsanlagen</t>
  </si>
  <si>
    <t>Elektroinstallateur: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</si>
</sst>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5" formatCode="_ &quot;SFr.&quot;\ * #,##0.00_ ;_ &quot;SFr.&quot;\ * \-#,##0.00_ ;_ &quot;SFr.&quot;\ * &quot;-&quot;??_ ;_ @_ "/>
    <numFmt numFmtId="177" formatCode="0&quot;A&quot;"/>
    <numFmt numFmtId="178" formatCode="0.00\ &quot;Sfr./m&quot;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5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ill="1"/>
    <xf numFmtId="0" fontId="2" fillId="0" borderId="0" xfId="0" applyFont="1" applyFill="1"/>
    <xf numFmtId="175" fontId="0" fillId="0" borderId="0" xfId="1" applyFont="1" applyFill="1"/>
    <xf numFmtId="0" fontId="0" fillId="0" borderId="0" xfId="0" applyFill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175" fontId="0" fillId="0" borderId="0" xfId="1" applyFont="1"/>
    <xf numFmtId="0" fontId="5" fillId="0" borderId="0" xfId="0" applyFont="1"/>
    <xf numFmtId="0" fontId="0" fillId="0" borderId="0" xfId="0" applyBorder="1" applyAlignment="1">
      <alignment horizontal="center" wrapText="1"/>
    </xf>
    <xf numFmtId="0" fontId="0" fillId="0" borderId="0" xfId="0" applyFill="1" applyBorder="1"/>
    <xf numFmtId="0" fontId="0" fillId="0" borderId="0" xfId="0" applyBorder="1"/>
    <xf numFmtId="14" fontId="0" fillId="0" borderId="0" xfId="0" applyNumberFormat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3" fillId="0" borderId="0" xfId="0" applyFont="1" applyBorder="1"/>
    <xf numFmtId="175" fontId="0" fillId="0" borderId="0" xfId="1" applyFont="1" applyBorder="1"/>
    <xf numFmtId="175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77" fontId="0" fillId="2" borderId="0" xfId="0" applyNumberFormat="1" applyFill="1" applyAlignment="1">
      <alignment horizontal="left"/>
    </xf>
    <xf numFmtId="175" fontId="0" fillId="2" borderId="0" xfId="1" applyFont="1" applyFill="1" applyAlignment="1">
      <alignment horizontal="center"/>
    </xf>
    <xf numFmtId="175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78" fontId="0" fillId="2" borderId="1" xfId="0" applyNumberFormat="1" applyFill="1" applyBorder="1" applyAlignment="1">
      <alignment horizontal="center"/>
    </xf>
    <xf numFmtId="175" fontId="0" fillId="2" borderId="1" xfId="1" applyFont="1" applyFill="1" applyBorder="1"/>
    <xf numFmtId="175" fontId="0" fillId="2" borderId="2" xfId="1" applyFont="1" applyFill="1" applyBorder="1"/>
    <xf numFmtId="175" fontId="0" fillId="0" borderId="0" xfId="1" applyFont="1" applyAlignment="1">
      <alignment wrapText="1"/>
    </xf>
    <xf numFmtId="0" fontId="6" fillId="0" borderId="0" xfId="0" applyFont="1"/>
    <xf numFmtId="175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75" fontId="0" fillId="0" borderId="0" xfId="1" applyFont="1" applyFill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0" xfId="0" applyFont="1" applyAlignment="1">
      <alignment horizontal="left" wrapText="1"/>
    </xf>
    <xf numFmtId="0" fontId="8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2" fillId="0" borderId="0" xfId="0" applyFont="1" applyBorder="1" applyAlignment="1">
      <alignment horizontal="center" wrapText="1"/>
    </xf>
    <xf numFmtId="175" fontId="2" fillId="0" borderId="6" xfId="1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64D2-EA0A-402D-B3B2-E733D3E9552A}">
  <dimension ref="A1:L65"/>
  <sheetViews>
    <sheetView tabSelected="1" topLeftCell="A25" zoomScale="130" zoomScaleNormal="130" zoomScaleSheetLayoutView="85" workbookViewId="0">
      <selection activeCell="I17" sqref="I17"/>
    </sheetView>
  </sheetViews>
  <sheetFormatPr baseColWidth="10" defaultRowHeight="12.75" x14ac:dyDescent="0.2"/>
  <cols>
    <col min="1" max="1" width="24.42578125" customWidth="1"/>
    <col min="2" max="2" width="13.140625" customWidth="1"/>
    <col min="3" max="3" width="12.5703125" customWidth="1"/>
    <col min="4" max="4" width="12.28515625" customWidth="1"/>
    <col min="5" max="5" width="14.7109375" bestFit="1" customWidth="1"/>
    <col min="6" max="6" width="12.42578125" customWidth="1"/>
    <col min="7" max="7" width="2.85546875" customWidth="1"/>
    <col min="8" max="8" width="14.7109375" style="6" bestFit="1" customWidth="1"/>
    <col min="9" max="9" width="18.85546875" customWidth="1"/>
    <col min="11" max="11" width="17" style="11" hidden="1" customWidth="1"/>
    <col min="12" max="12" width="13.28515625" style="11" hidden="1" customWidth="1"/>
  </cols>
  <sheetData>
    <row r="1" spans="1:12" ht="16.5" x14ac:dyDescent="0.25">
      <c r="A1" s="12" t="s">
        <v>46</v>
      </c>
      <c r="H1" s="16"/>
    </row>
    <row r="3" spans="1:12" x14ac:dyDescent="0.2">
      <c r="A3" t="s">
        <v>34</v>
      </c>
      <c r="B3" s="49"/>
      <c r="C3" s="50"/>
      <c r="D3" s="50"/>
      <c r="E3" s="50"/>
      <c r="F3" s="50"/>
    </row>
    <row r="4" spans="1:12" x14ac:dyDescent="0.2">
      <c r="A4" t="s">
        <v>35</v>
      </c>
      <c r="B4" s="50"/>
      <c r="C4" s="50"/>
      <c r="D4" s="50"/>
      <c r="E4" s="50"/>
      <c r="F4" s="50"/>
    </row>
    <row r="5" spans="1:12" x14ac:dyDescent="0.2">
      <c r="A5" s="47" t="s">
        <v>49</v>
      </c>
      <c r="B5" s="50"/>
      <c r="C5" s="50"/>
      <c r="D5" s="50"/>
      <c r="E5" s="50"/>
      <c r="F5" s="50"/>
    </row>
    <row r="7" spans="1:12" ht="15.75" x14ac:dyDescent="0.25">
      <c r="A7" s="5" t="s">
        <v>8</v>
      </c>
      <c r="G7" s="15"/>
      <c r="H7" s="30"/>
      <c r="K7" s="11" t="s">
        <v>31</v>
      </c>
    </row>
    <row r="8" spans="1:12" x14ac:dyDescent="0.2">
      <c r="A8" s="2" t="s">
        <v>1</v>
      </c>
      <c r="B8" s="1"/>
      <c r="C8" s="1"/>
      <c r="D8" s="1"/>
      <c r="E8" s="1"/>
      <c r="F8" s="1"/>
      <c r="G8" s="14"/>
      <c r="H8" s="42"/>
      <c r="I8" s="1"/>
      <c r="J8" s="1"/>
      <c r="K8" s="3"/>
      <c r="L8" s="3"/>
    </row>
    <row r="9" spans="1:12" x14ac:dyDescent="0.2">
      <c r="A9" s="2" t="s">
        <v>32</v>
      </c>
      <c r="B9" s="1"/>
      <c r="C9" s="13"/>
      <c r="D9" s="14"/>
      <c r="E9" s="1"/>
      <c r="F9" s="1"/>
      <c r="G9" s="1"/>
      <c r="H9" s="24" t="s">
        <v>33</v>
      </c>
      <c r="I9" s="1"/>
      <c r="J9" s="1"/>
      <c r="K9" s="3"/>
      <c r="L9" s="3"/>
    </row>
    <row r="10" spans="1:12" x14ac:dyDescent="0.2">
      <c r="A10" s="17">
        <v>25</v>
      </c>
      <c r="B10" s="18"/>
      <c r="C10" s="9"/>
      <c r="D10" s="18"/>
      <c r="E10" s="18"/>
      <c r="F10" s="18"/>
      <c r="G10" s="18"/>
      <c r="H10" s="45"/>
      <c r="I10" s="1"/>
      <c r="J10" s="1"/>
      <c r="K10" s="3">
        <f>IF(UPPER(H10)="X",D20*A10,0)</f>
        <v>0</v>
      </c>
      <c r="L10" s="3"/>
    </row>
    <row r="11" spans="1:12" x14ac:dyDescent="0.2">
      <c r="A11" s="17">
        <v>40</v>
      </c>
      <c r="B11" s="18"/>
      <c r="C11" s="9"/>
      <c r="D11" s="18"/>
      <c r="E11" s="18"/>
      <c r="F11" s="18"/>
      <c r="G11" s="18"/>
      <c r="H11" s="45"/>
      <c r="I11" s="1"/>
      <c r="J11" s="1"/>
      <c r="K11" s="3">
        <f>IF(UPPER(H11)="X",D20*A11,0)</f>
        <v>0</v>
      </c>
      <c r="L11" s="3"/>
    </row>
    <row r="12" spans="1:12" x14ac:dyDescent="0.2">
      <c r="A12" s="17">
        <v>63</v>
      </c>
      <c r="B12" s="18"/>
      <c r="C12" s="9"/>
      <c r="D12" s="18"/>
      <c r="E12" s="18"/>
      <c r="F12" s="18"/>
      <c r="G12" s="18"/>
      <c r="H12" s="45"/>
      <c r="I12" s="1"/>
      <c r="J12" s="1"/>
      <c r="K12" s="3">
        <f>IF(UPPER(H12)="X",D20*A12,0)</f>
        <v>0</v>
      </c>
      <c r="L12" s="3"/>
    </row>
    <row r="13" spans="1:12" x14ac:dyDescent="0.2">
      <c r="A13" s="17">
        <v>80</v>
      </c>
      <c r="B13" s="18"/>
      <c r="C13" s="9"/>
      <c r="D13" s="18"/>
      <c r="E13" s="18"/>
      <c r="F13" s="18"/>
      <c r="G13" s="18"/>
      <c r="H13" s="45"/>
      <c r="I13" s="1"/>
      <c r="J13" s="1"/>
      <c r="K13" s="3">
        <f>IF(UPPER(H13)="X",D20*A13,0)</f>
        <v>0</v>
      </c>
      <c r="L13" s="3"/>
    </row>
    <row r="14" spans="1:12" x14ac:dyDescent="0.2">
      <c r="A14" s="17">
        <v>125</v>
      </c>
      <c r="B14" s="18"/>
      <c r="C14" s="9"/>
      <c r="D14" s="18"/>
      <c r="E14" s="18"/>
      <c r="F14" s="18"/>
      <c r="G14" s="18"/>
      <c r="H14" s="45"/>
      <c r="I14" s="1"/>
      <c r="J14" s="1"/>
      <c r="K14" s="3">
        <f>IF(UPPER(H14)="X",D20*A14,0)</f>
        <v>0</v>
      </c>
      <c r="L14" s="3"/>
    </row>
    <row r="15" spans="1:12" x14ac:dyDescent="0.2">
      <c r="A15" s="17">
        <v>160</v>
      </c>
      <c r="B15" s="18"/>
      <c r="C15" s="9"/>
      <c r="D15" s="18"/>
      <c r="E15" s="18"/>
      <c r="F15" s="18"/>
      <c r="G15" s="18"/>
      <c r="H15" s="45"/>
      <c r="I15" s="1"/>
      <c r="J15" s="1"/>
      <c r="K15" s="3">
        <f>IF(UPPER(H15)="X",D20*A15,0)</f>
        <v>0</v>
      </c>
      <c r="L15" s="3"/>
    </row>
    <row r="16" spans="1:12" x14ac:dyDescent="0.2">
      <c r="A16" s="17">
        <v>200</v>
      </c>
      <c r="B16" s="18"/>
      <c r="C16" s="9"/>
      <c r="D16" s="18"/>
      <c r="E16" s="18"/>
      <c r="F16" s="18"/>
      <c r="G16" s="18"/>
      <c r="H16" s="45"/>
      <c r="I16" s="1"/>
      <c r="J16" s="1"/>
      <c r="K16" s="3">
        <f>IF(UPPER(H16)="X",D20*A16,0)</f>
        <v>0</v>
      </c>
      <c r="L16" s="3"/>
    </row>
    <row r="17" spans="1:12" x14ac:dyDescent="0.2">
      <c r="A17" s="17">
        <v>250</v>
      </c>
      <c r="B17" s="18"/>
      <c r="C17" s="9"/>
      <c r="D17" s="18"/>
      <c r="E17" s="18"/>
      <c r="F17" s="18"/>
      <c r="G17" s="18"/>
      <c r="H17" s="45"/>
      <c r="I17" s="1"/>
      <c r="J17" s="1"/>
      <c r="K17" s="3">
        <f>IF(UPPER(H17)="X",D21*A17,0)</f>
        <v>0</v>
      </c>
      <c r="L17" s="3"/>
    </row>
    <row r="18" spans="1:12" x14ac:dyDescent="0.2">
      <c r="A18" s="17">
        <v>400</v>
      </c>
      <c r="B18" s="18"/>
      <c r="C18" s="9"/>
      <c r="D18" s="18"/>
      <c r="E18" s="18"/>
      <c r="F18" s="18"/>
      <c r="G18" s="18"/>
      <c r="H18" s="45"/>
      <c r="I18" s="1"/>
      <c r="J18" s="1"/>
      <c r="K18" s="3">
        <f>IF(UPPER(H18)="X",D21*(A18-315)+315*120,0)</f>
        <v>0</v>
      </c>
      <c r="L18" s="3"/>
    </row>
    <row r="19" spans="1:12" x14ac:dyDescent="0.2">
      <c r="A19" s="1" t="s">
        <v>6</v>
      </c>
      <c r="B19" s="1"/>
      <c r="C19" s="1"/>
      <c r="D19" s="1"/>
      <c r="E19" s="1"/>
      <c r="F19" s="1"/>
      <c r="G19" s="1"/>
      <c r="H19" s="25"/>
      <c r="I19" s="1"/>
      <c r="J19" s="1"/>
      <c r="K19" s="3"/>
      <c r="L19" s="3"/>
    </row>
    <row r="20" spans="1:12" x14ac:dyDescent="0.2">
      <c r="A20" s="1" t="s">
        <v>3</v>
      </c>
      <c r="B20" s="1" t="s">
        <v>4</v>
      </c>
      <c r="C20" s="32" t="s">
        <v>47</v>
      </c>
      <c r="D20" s="33">
        <v>120</v>
      </c>
      <c r="E20" s="1"/>
      <c r="F20" s="1"/>
      <c r="G20" s="1"/>
      <c r="H20" s="25"/>
      <c r="I20" s="1"/>
      <c r="J20" s="1"/>
      <c r="K20" s="3"/>
      <c r="L20" s="3"/>
    </row>
    <row r="21" spans="1:12" x14ac:dyDescent="0.2">
      <c r="A21" s="1"/>
      <c r="B21" s="1" t="s">
        <v>2</v>
      </c>
      <c r="C21" s="32">
        <v>315</v>
      </c>
      <c r="D21" s="33">
        <v>80</v>
      </c>
      <c r="E21" s="1"/>
      <c r="F21" s="1"/>
      <c r="G21" s="1"/>
      <c r="H21" s="25"/>
      <c r="I21" s="1"/>
      <c r="J21" s="1"/>
      <c r="K21" s="3"/>
      <c r="L21" s="3"/>
    </row>
    <row r="22" spans="1:12" x14ac:dyDescent="0.2">
      <c r="A22" s="1"/>
      <c r="B22" s="1"/>
      <c r="C22" s="4"/>
      <c r="D22" s="4"/>
      <c r="E22" s="1"/>
      <c r="F22" s="1"/>
      <c r="G22" s="1"/>
      <c r="H22" s="25"/>
      <c r="I22" s="1"/>
      <c r="J22" s="1"/>
      <c r="K22" s="3"/>
      <c r="L22" s="3"/>
    </row>
    <row r="23" spans="1:12" x14ac:dyDescent="0.2">
      <c r="A23" s="2" t="s">
        <v>5</v>
      </c>
      <c r="B23" s="1"/>
      <c r="C23" s="4"/>
      <c r="D23" s="4"/>
      <c r="E23" s="1"/>
      <c r="F23" s="1"/>
      <c r="G23" s="1"/>
      <c r="H23" s="25"/>
      <c r="I23" s="1"/>
      <c r="J23" s="1"/>
      <c r="K23" s="3"/>
      <c r="L23" s="3"/>
    </row>
    <row r="24" spans="1:12" x14ac:dyDescent="0.2">
      <c r="A24" s="1" t="s">
        <v>6</v>
      </c>
      <c r="B24" s="1"/>
      <c r="C24" s="4"/>
      <c r="D24" s="44" t="s">
        <v>45</v>
      </c>
      <c r="E24" s="1"/>
      <c r="F24" s="1"/>
      <c r="G24" s="1"/>
      <c r="H24" s="25"/>
      <c r="I24" s="1"/>
      <c r="J24" s="1"/>
      <c r="K24" s="3"/>
      <c r="L24" s="3"/>
    </row>
    <row r="25" spans="1:12" x14ac:dyDescent="0.2">
      <c r="A25" s="1"/>
      <c r="B25" s="1"/>
      <c r="C25" s="4"/>
      <c r="E25" s="1"/>
      <c r="F25" s="1"/>
      <c r="G25" s="1"/>
      <c r="H25" s="25"/>
      <c r="I25" s="1"/>
      <c r="J25" s="1"/>
      <c r="K25" s="3"/>
      <c r="L25" s="3"/>
    </row>
    <row r="26" spans="1:12" x14ac:dyDescent="0.2">
      <c r="A26" s="1"/>
      <c r="B26" s="1"/>
      <c r="C26" s="1"/>
      <c r="D26" s="1"/>
      <c r="E26" s="1"/>
      <c r="F26" s="1"/>
      <c r="G26" s="1"/>
      <c r="H26" s="25"/>
      <c r="I26" s="1"/>
      <c r="J26" s="1"/>
      <c r="K26" s="3"/>
      <c r="L26" s="3"/>
    </row>
    <row r="27" spans="1:12" ht="15.75" x14ac:dyDescent="0.25">
      <c r="A27" s="5" t="s">
        <v>7</v>
      </c>
      <c r="B27" s="1"/>
      <c r="C27" s="1"/>
      <c r="D27" s="1"/>
      <c r="E27" s="1"/>
      <c r="F27" s="1"/>
      <c r="G27" s="1"/>
      <c r="H27" s="24" t="s">
        <v>44</v>
      </c>
      <c r="I27" s="1"/>
      <c r="J27" s="1"/>
      <c r="K27" s="3"/>
      <c r="L27" s="3"/>
    </row>
    <row r="28" spans="1:12" x14ac:dyDescent="0.2">
      <c r="A28" s="18" t="s">
        <v>36</v>
      </c>
      <c r="B28" s="18"/>
      <c r="C28" s="18"/>
      <c r="D28" s="34">
        <v>0</v>
      </c>
      <c r="E28" s="18"/>
      <c r="F28" s="18"/>
      <c r="G28" s="18"/>
      <c r="H28" s="45"/>
      <c r="I28" s="1"/>
      <c r="J28" s="1"/>
      <c r="K28" s="3">
        <f>H28*D28</f>
        <v>0</v>
      </c>
      <c r="L28" s="3"/>
    </row>
    <row r="29" spans="1:12" x14ac:dyDescent="0.2">
      <c r="A29" s="18" t="s">
        <v>37</v>
      </c>
      <c r="B29" s="9"/>
      <c r="C29" s="9"/>
      <c r="D29" s="34">
        <v>0</v>
      </c>
      <c r="E29" s="9"/>
      <c r="F29" s="9"/>
      <c r="G29" s="9"/>
      <c r="H29" s="45"/>
      <c r="K29" s="3">
        <f>H29*D29</f>
        <v>0</v>
      </c>
    </row>
    <row r="30" spans="1:12" x14ac:dyDescent="0.2">
      <c r="H30" s="26"/>
    </row>
    <row r="31" spans="1:12" x14ac:dyDescent="0.2">
      <c r="H31" s="26"/>
    </row>
    <row r="32" spans="1:12" ht="15.75" x14ac:dyDescent="0.25">
      <c r="A32" s="5" t="s">
        <v>39</v>
      </c>
      <c r="H32" s="26"/>
    </row>
    <row r="33" spans="1:12" s="7" customFormat="1" ht="38.25" customHeight="1" x14ac:dyDescent="0.2">
      <c r="A33" s="27" t="s">
        <v>9</v>
      </c>
      <c r="B33" s="27" t="s">
        <v>10</v>
      </c>
      <c r="C33" s="51" t="s">
        <v>19</v>
      </c>
      <c r="D33" s="51"/>
      <c r="E33" s="51"/>
      <c r="F33" s="27" t="s">
        <v>11</v>
      </c>
      <c r="G33" s="28"/>
      <c r="H33" s="29"/>
      <c r="K33" s="39"/>
      <c r="L33" s="39"/>
    </row>
    <row r="34" spans="1:12" ht="25.5" x14ac:dyDescent="0.2">
      <c r="A34" s="30" t="s">
        <v>0</v>
      </c>
      <c r="B34" s="30" t="s">
        <v>12</v>
      </c>
      <c r="C34" s="30" t="s">
        <v>20</v>
      </c>
      <c r="D34" s="31" t="s">
        <v>21</v>
      </c>
      <c r="E34" s="27" t="s">
        <v>38</v>
      </c>
      <c r="F34" s="30" t="s">
        <v>13</v>
      </c>
      <c r="G34" s="31"/>
      <c r="H34" s="29" t="s">
        <v>22</v>
      </c>
    </row>
    <row r="35" spans="1:12" x14ac:dyDescent="0.2">
      <c r="A35" s="8">
        <v>25</v>
      </c>
      <c r="B35" s="8" t="s">
        <v>14</v>
      </c>
      <c r="C35" s="35">
        <v>1500</v>
      </c>
      <c r="D35" s="8"/>
      <c r="E35" s="21">
        <f>SUM(C35:D35)</f>
        <v>1500</v>
      </c>
      <c r="F35" s="36">
        <v>21.5</v>
      </c>
      <c r="G35" s="9"/>
      <c r="H35" s="45"/>
      <c r="K35" s="3">
        <f t="shared" ref="K35:K42" si="0">IF(UPPER(H10)="X",E35,0)</f>
        <v>0</v>
      </c>
      <c r="L35" s="11">
        <f t="shared" ref="L35:L43" si="1">IF(H35&lt;&gt;0,IF((H35-20)&lt;=0,0,(H35-20)*F35),0)</f>
        <v>0</v>
      </c>
    </row>
    <row r="36" spans="1:12" x14ac:dyDescent="0.2">
      <c r="A36" s="8">
        <v>40</v>
      </c>
      <c r="B36" s="8" t="s">
        <v>14</v>
      </c>
      <c r="C36" s="35">
        <v>1500</v>
      </c>
      <c r="D36" s="8"/>
      <c r="E36" s="21">
        <f>SUM(C36:D36)</f>
        <v>1500</v>
      </c>
      <c r="F36" s="36">
        <v>21.5</v>
      </c>
      <c r="G36" s="9"/>
      <c r="H36" s="45"/>
      <c r="K36" s="3">
        <f t="shared" si="0"/>
        <v>0</v>
      </c>
      <c r="L36" s="11">
        <f t="shared" si="1"/>
        <v>0</v>
      </c>
    </row>
    <row r="37" spans="1:12" x14ac:dyDescent="0.2">
      <c r="A37" s="8">
        <v>63</v>
      </c>
      <c r="B37" s="8" t="s">
        <v>14</v>
      </c>
      <c r="C37" s="35">
        <v>1500</v>
      </c>
      <c r="D37" s="8"/>
      <c r="E37" s="21">
        <f>SUM(C37:D37)</f>
        <v>1500</v>
      </c>
      <c r="F37" s="36">
        <v>21.5</v>
      </c>
      <c r="G37" s="9"/>
      <c r="H37" s="45"/>
      <c r="K37" s="3">
        <f t="shared" si="0"/>
        <v>0</v>
      </c>
      <c r="L37" s="11">
        <f t="shared" si="1"/>
        <v>0</v>
      </c>
    </row>
    <row r="38" spans="1:12" x14ac:dyDescent="0.2">
      <c r="A38" s="8">
        <v>80</v>
      </c>
      <c r="B38" s="8" t="s">
        <v>14</v>
      </c>
      <c r="C38" s="43">
        <f>C35</f>
        <v>1500</v>
      </c>
      <c r="D38" s="35">
        <v>800</v>
      </c>
      <c r="E38" s="21">
        <f t="shared" ref="E38:E43" si="2">SUM(C38:D38)</f>
        <v>2300</v>
      </c>
      <c r="F38" s="36">
        <v>21.5</v>
      </c>
      <c r="G38" s="9"/>
      <c r="H38" s="45"/>
      <c r="K38" s="3">
        <f t="shared" si="0"/>
        <v>0</v>
      </c>
      <c r="L38" s="11">
        <f t="shared" si="1"/>
        <v>0</v>
      </c>
    </row>
    <row r="39" spans="1:12" x14ac:dyDescent="0.2">
      <c r="A39" s="8">
        <v>125</v>
      </c>
      <c r="B39" s="8" t="s">
        <v>15</v>
      </c>
      <c r="C39" s="43">
        <f>C38</f>
        <v>1500</v>
      </c>
      <c r="D39" s="35">
        <v>1225</v>
      </c>
      <c r="E39" s="21">
        <f t="shared" si="2"/>
        <v>2725</v>
      </c>
      <c r="F39" s="36">
        <v>35.5</v>
      </c>
      <c r="G39" s="9"/>
      <c r="H39" s="45"/>
      <c r="K39" s="3">
        <f t="shared" si="0"/>
        <v>0</v>
      </c>
      <c r="L39" s="11">
        <f t="shared" si="1"/>
        <v>0</v>
      </c>
    </row>
    <row r="40" spans="1:12" x14ac:dyDescent="0.2">
      <c r="A40" s="8">
        <v>160</v>
      </c>
      <c r="B40" s="8" t="s">
        <v>16</v>
      </c>
      <c r="C40" s="43">
        <f>C39</f>
        <v>1500</v>
      </c>
      <c r="D40" s="35">
        <v>2350</v>
      </c>
      <c r="E40" s="21">
        <f t="shared" si="2"/>
        <v>3850</v>
      </c>
      <c r="F40" s="36">
        <v>59.5</v>
      </c>
      <c r="G40" s="9"/>
      <c r="H40" s="45"/>
      <c r="K40" s="3">
        <f t="shared" si="0"/>
        <v>0</v>
      </c>
      <c r="L40" s="11">
        <f t="shared" si="1"/>
        <v>0</v>
      </c>
    </row>
    <row r="41" spans="1:12" x14ac:dyDescent="0.2">
      <c r="A41" s="8">
        <v>200</v>
      </c>
      <c r="B41" s="8" t="s">
        <v>16</v>
      </c>
      <c r="C41" s="43">
        <f>C40</f>
        <v>1500</v>
      </c>
      <c r="D41" s="35">
        <v>2350</v>
      </c>
      <c r="E41" s="21">
        <f t="shared" si="2"/>
        <v>3850</v>
      </c>
      <c r="F41" s="36">
        <v>59.5</v>
      </c>
      <c r="G41" s="9"/>
      <c r="H41" s="45"/>
      <c r="K41" s="3">
        <f t="shared" si="0"/>
        <v>0</v>
      </c>
      <c r="L41" s="11">
        <f t="shared" si="1"/>
        <v>0</v>
      </c>
    </row>
    <row r="42" spans="1:12" x14ac:dyDescent="0.2">
      <c r="A42" s="8">
        <v>250</v>
      </c>
      <c r="B42" s="8" t="s">
        <v>17</v>
      </c>
      <c r="C42" s="43">
        <f>C41</f>
        <v>1500</v>
      </c>
      <c r="D42" s="35">
        <v>3100</v>
      </c>
      <c r="E42" s="21">
        <f t="shared" si="2"/>
        <v>4600</v>
      </c>
      <c r="F42" s="36">
        <v>92</v>
      </c>
      <c r="G42" s="9"/>
      <c r="H42" s="45"/>
      <c r="K42" s="3">
        <f t="shared" si="0"/>
        <v>0</v>
      </c>
      <c r="L42" s="11">
        <f t="shared" si="1"/>
        <v>0</v>
      </c>
    </row>
    <row r="43" spans="1:12" x14ac:dyDescent="0.2">
      <c r="A43" s="8">
        <v>400</v>
      </c>
      <c r="B43" s="8" t="s">
        <v>18</v>
      </c>
      <c r="C43" s="43">
        <f>C42</f>
        <v>1500</v>
      </c>
      <c r="D43" s="35">
        <v>3550</v>
      </c>
      <c r="E43" s="21">
        <f t="shared" si="2"/>
        <v>5050</v>
      </c>
      <c r="F43" s="36">
        <v>155</v>
      </c>
      <c r="G43" s="9"/>
      <c r="H43" s="45"/>
      <c r="K43" s="3">
        <f>IF(UPPER(H18)="X",E43,0)</f>
        <v>0</v>
      </c>
      <c r="L43" s="11">
        <f t="shared" si="1"/>
        <v>0</v>
      </c>
    </row>
    <row r="44" spans="1:12" x14ac:dyDescent="0.2">
      <c r="A44" s="10"/>
      <c r="B44" s="10"/>
      <c r="C44" s="10"/>
      <c r="D44" s="10"/>
      <c r="E44" s="10"/>
      <c r="F44" s="10"/>
      <c r="G44" s="15"/>
      <c r="H44" s="26"/>
    </row>
    <row r="45" spans="1:12" ht="15.75" x14ac:dyDescent="0.25">
      <c r="A45" s="19" t="s">
        <v>23</v>
      </c>
      <c r="B45" s="15"/>
      <c r="C45" s="15"/>
      <c r="D45" s="15"/>
      <c r="E45" s="15"/>
      <c r="F45" s="15"/>
      <c r="G45" s="15"/>
      <c r="H45" s="26"/>
    </row>
    <row r="46" spans="1:12" x14ac:dyDescent="0.2">
      <c r="A46" s="30" t="s">
        <v>24</v>
      </c>
      <c r="B46" s="31"/>
      <c r="C46" s="31"/>
      <c r="D46" s="31" t="s">
        <v>29</v>
      </c>
      <c r="E46" s="31"/>
      <c r="F46" s="15"/>
      <c r="G46" s="15"/>
      <c r="H46" s="24" t="s">
        <v>33</v>
      </c>
    </row>
    <row r="47" spans="1:12" x14ac:dyDescent="0.2">
      <c r="A47" s="8" t="s">
        <v>25</v>
      </c>
      <c r="B47" s="9"/>
      <c r="C47" s="9"/>
      <c r="D47" s="37">
        <v>300</v>
      </c>
      <c r="E47" s="9"/>
      <c r="F47" s="9"/>
      <c r="G47" s="9"/>
      <c r="H47" s="45"/>
      <c r="K47" s="3">
        <f>IF(UPPER(H47)="X",D47,0)</f>
        <v>0</v>
      </c>
    </row>
    <row r="48" spans="1:12" x14ac:dyDescent="0.2">
      <c r="A48" s="22" t="s">
        <v>26</v>
      </c>
      <c r="B48" s="23"/>
      <c r="C48" s="23"/>
      <c r="D48" s="38">
        <v>600</v>
      </c>
      <c r="E48" s="23"/>
      <c r="F48" s="23"/>
      <c r="G48" s="23"/>
      <c r="H48" s="46"/>
      <c r="K48" s="3">
        <f>IF(UPPER(H48)="X",D48,0)</f>
        <v>0</v>
      </c>
    </row>
    <row r="49" spans="1:11" x14ac:dyDescent="0.2">
      <c r="A49" s="8" t="s">
        <v>27</v>
      </c>
      <c r="B49" s="9"/>
      <c r="C49" s="9"/>
      <c r="D49" s="37">
        <v>800</v>
      </c>
      <c r="E49" s="9"/>
      <c r="F49" s="9"/>
      <c r="G49" s="9"/>
      <c r="H49" s="45"/>
      <c r="K49" s="3">
        <f>IF(UPPER(H49)="X",D49,0)</f>
        <v>0</v>
      </c>
    </row>
    <row r="50" spans="1:11" x14ac:dyDescent="0.2">
      <c r="A50" s="15"/>
      <c r="B50" s="15"/>
      <c r="C50" s="15"/>
      <c r="D50" s="20"/>
      <c r="E50" s="15"/>
      <c r="F50" s="15"/>
      <c r="G50" s="15"/>
      <c r="H50" s="26"/>
    </row>
    <row r="51" spans="1:11" x14ac:dyDescent="0.2">
      <c r="A51" s="9" t="s">
        <v>28</v>
      </c>
      <c r="B51" s="9"/>
      <c r="C51" s="9"/>
      <c r="D51" s="37">
        <v>400</v>
      </c>
      <c r="E51" s="9"/>
      <c r="F51" s="9"/>
      <c r="G51" s="9"/>
      <c r="H51" s="45"/>
      <c r="K51" s="3">
        <f>IF(UPPER(H51)="X",D51,0)</f>
        <v>0</v>
      </c>
    </row>
    <row r="54" spans="1:11" ht="15" x14ac:dyDescent="0.2">
      <c r="A54" s="40" t="s">
        <v>8</v>
      </c>
      <c r="H54" s="41">
        <f>SUM(K9:K19)</f>
        <v>0</v>
      </c>
    </row>
    <row r="55" spans="1:11" ht="15" x14ac:dyDescent="0.2">
      <c r="A55" s="40" t="s">
        <v>40</v>
      </c>
      <c r="H55" s="41">
        <f>SUM(K28:K29)</f>
        <v>0</v>
      </c>
    </row>
    <row r="56" spans="1:11" ht="15" x14ac:dyDescent="0.2">
      <c r="A56" s="40" t="s">
        <v>39</v>
      </c>
      <c r="H56" s="41">
        <f>SUM(K35:L43)</f>
        <v>0</v>
      </c>
    </row>
    <row r="57" spans="1:11" ht="15" x14ac:dyDescent="0.2">
      <c r="A57" s="40" t="s">
        <v>41</v>
      </c>
      <c r="H57" s="41">
        <f>SUM(K47:K51)</f>
        <v>0</v>
      </c>
    </row>
    <row r="58" spans="1:11" ht="16.5" thickBot="1" x14ac:dyDescent="0.3">
      <c r="A58" s="5" t="s">
        <v>30</v>
      </c>
      <c r="F58" s="52">
        <f>SUM(H54:H57)</f>
        <v>0</v>
      </c>
      <c r="G58" s="52"/>
      <c r="H58" s="52"/>
    </row>
    <row r="59" spans="1:11" ht="13.5" thickTop="1" x14ac:dyDescent="0.2"/>
    <row r="62" spans="1:11" ht="30.75" customHeight="1" x14ac:dyDescent="0.25">
      <c r="A62" s="48" t="s">
        <v>48</v>
      </c>
      <c r="B62" s="48"/>
      <c r="C62" s="48"/>
      <c r="D62" s="48"/>
      <c r="E62" s="48"/>
      <c r="F62" s="48"/>
      <c r="G62" s="48"/>
      <c r="H62" s="48"/>
    </row>
    <row r="64" spans="1:11" x14ac:dyDescent="0.2">
      <c r="A64" t="s">
        <v>42</v>
      </c>
    </row>
    <row r="65" spans="1:1" x14ac:dyDescent="0.2">
      <c r="A65" t="s">
        <v>43</v>
      </c>
    </row>
  </sheetData>
  <sheetProtection sheet="1" formatColumns="0" insertRows="0"/>
  <mergeCells count="6">
    <mergeCell ref="A62:H62"/>
    <mergeCell ref="B3:F3"/>
    <mergeCell ref="B4:F4"/>
    <mergeCell ref="C33:E33"/>
    <mergeCell ref="F58:H58"/>
    <mergeCell ref="B5:F5"/>
  </mergeCells>
  <phoneticPr fontId="4" type="noConversion"/>
  <dataValidations count="3">
    <dataValidation type="list" allowBlank="1" showInputMessage="1" showErrorMessage="1" error="Bitte Eingabe  X oder x!" sqref="H47:H51 H10:H18" xr:uid="{20A126C6-F5B8-455D-8C88-D4F2F5C9EF0B}">
      <formula1>"x"</formula1>
    </dataValidation>
    <dataValidation type="whole" operator="greaterThan" allowBlank="1" showInputMessage="1" showErrorMessage="1" sqref="H35:H43" xr:uid="{9DFB2D96-9DCB-4FAB-86DE-E7811C542BFA}">
      <formula1>0</formula1>
    </dataValidation>
    <dataValidation type="whole" operator="greaterThan" allowBlank="1" showInputMessage="1" error="Bitte Eingabe  X oder x!" sqref="H28:H29" xr:uid="{9F56D24E-3EF6-49DC-9D35-84C3BCAB776F}">
      <formula1>0</formula1>
    </dataValidation>
  </dataValidation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>
    <oddHeader>&amp;R&amp;G</oddHeader>
    <oddFooter>&amp;L&amp;F&amp;C&amp;P von &amp;N&amp;R&amp;D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EVSG</vt:lpstr>
      <vt:lpstr>EVSG!Druckbereich</vt:lpstr>
    </vt:vector>
  </TitlesOfParts>
  <Company>Softronics Communication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Gottsponer</dc:creator>
  <cp:lastModifiedBy>Angelo Zurbriggen</cp:lastModifiedBy>
  <cp:lastPrinted>2022-01-27T06:32:43Z</cp:lastPrinted>
  <dcterms:created xsi:type="dcterms:W3CDTF">2009-07-28T05:11:42Z</dcterms:created>
  <dcterms:modified xsi:type="dcterms:W3CDTF">2025-02-20T12:01:09Z</dcterms:modified>
</cp:coreProperties>
</file>